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ichtingcrow-my.sharepoint.com/personal/herbert_gijssel_crow_nl/Documents/Desktop/Backup/RAW Toepassing/Rekenformules asfalt/"/>
    </mc:Choice>
  </mc:AlternateContent>
  <xr:revisionPtr revIDLastSave="209" documentId="8_{81C2C66A-0277-4EDA-8D7E-6B8BF8722F3F}" xr6:coauthVersionLast="47" xr6:coauthVersionMax="47" xr10:uidLastSave="{DB1017B2-ADBF-4DA9-9518-017AFF803C99}"/>
  <bookViews>
    <workbookView xWindow="-38520" yWindow="-120" windowWidth="38640" windowHeight="15720" xr2:uid="{798FC17C-EDB5-4C59-94FB-59281E4403CC}"/>
  </bookViews>
  <sheets>
    <sheet name="Laagdikte" sheetId="3" r:id="rId1"/>
    <sheet name="Verdichtingsgraad" sheetId="2" r:id="rId2"/>
    <sheet name="Holle ruimte" sheetId="1" r:id="rId3"/>
    <sheet name="Bindmiddelgehalt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4" l="1"/>
  <c r="C32" i="2"/>
  <c r="C10" i="2"/>
  <c r="C11" i="3"/>
  <c r="C33" i="3"/>
  <c r="C33" i="1"/>
  <c r="C11" i="4"/>
  <c r="C11" i="1"/>
</calcChain>
</file>

<file path=xl/sharedStrings.xml><?xml version="1.0" encoding="utf-8"?>
<sst xmlns="http://schemas.openxmlformats.org/spreadsheetml/2006/main" count="152" uniqueCount="59">
  <si>
    <t>P</t>
  </si>
  <si>
    <t>O</t>
  </si>
  <si>
    <t>EUR</t>
  </si>
  <si>
    <t>m2</t>
  </si>
  <si>
    <t>K</t>
  </si>
  <si>
    <t>Prijs per eenheid van de betreffende laag, in euro/m2</t>
  </si>
  <si>
    <t>Oppervlakte van het boorvak, in m2</t>
  </si>
  <si>
    <t>HR = gemeten holle ruimte, in % (V/V)</t>
  </si>
  <si>
    <t>HR eis = vereiste holle ruimte volgens artikel 81.22.14, in % (V/V)</t>
  </si>
  <si>
    <t>HR tol = tolerantie volgens tabel 81.2.5, in % (V/V)</t>
  </si>
  <si>
    <t xml:space="preserve">K = korting opgelegd op de holle ruimte van een afzonderlijke laag, in euro </t>
  </si>
  <si>
    <t xml:space="preserve">Afwijking Holle ruimte </t>
  </si>
  <si>
    <t xml:space="preserve">K = P ⋅ O ⋅ (( | HReis − HR | − HRtol + 0,1) / 5)^2 </t>
  </si>
  <si>
    <t xml:space="preserve">Afwijking laagdikte </t>
  </si>
  <si>
    <t>K = P ⋅ O ⋅ ((Lb - L - Ltol + 4)/18)^2</t>
  </si>
  <si>
    <t>L</t>
  </si>
  <si>
    <t>Lb</t>
  </si>
  <si>
    <t>Ltol</t>
  </si>
  <si>
    <t>mm</t>
  </si>
  <si>
    <t>"Excel formule" K= C6*C7*((C9-C8)-C10+4) / 18)^2</t>
  </si>
  <si>
    <t>"Excel formule" K= C6*C7*((ABS(C9-C8)-C10+0,1) / 5)^2</t>
  </si>
  <si>
    <t>Gemeten dikte van een afzonderlijke laag, in mm</t>
  </si>
  <si>
    <t>Laagdikte volgens het bestek, in mm</t>
  </si>
  <si>
    <t>Tolerantie volgens tabel 81.2.2, in mm</t>
  </si>
  <si>
    <t xml:space="preserve">Afwijking Verdichtingsgraad </t>
  </si>
  <si>
    <t xml:space="preserve">K = P ⋅ O ⋅ (( | 100 −VG|− VGtol + 0,1) / 5)^2 </t>
  </si>
  <si>
    <t>K = korting opgelegd op de verdichtingsgraad van een afzonderlijke laag, in euro</t>
  </si>
  <si>
    <t>Vgtol = tolerantie volgens tabel 81.2.4, in %</t>
  </si>
  <si>
    <t>"Excel formule" K= C6*C7*((ABS(100-C8)-C9+0,1) / 5)^2</t>
  </si>
  <si>
    <t>VG</t>
  </si>
  <si>
    <t>Vgtol</t>
  </si>
  <si>
    <t xml:space="preserve">HR </t>
  </si>
  <si>
    <t>HR eis</t>
  </si>
  <si>
    <t>HR tol</t>
  </si>
  <si>
    <t xml:space="preserve">Afwijking Bindmiddelgehalte </t>
  </si>
  <si>
    <t xml:space="preserve">K = P ⋅ O ⋅ (( | Bref − B | − Btol + 0,5) / 2)^2 </t>
  </si>
  <si>
    <t>B</t>
  </si>
  <si>
    <t>Btol</t>
  </si>
  <si>
    <t>Bref</t>
  </si>
  <si>
    <t>% (m/m)</t>
  </si>
  <si>
    <t>Btol = tolerantie volgens tabel 81.2.6, in % (m/m)</t>
  </si>
  <si>
    <t>Bref = bindmiddelgehalte van de referentiesamenstelling, in % (m/m)</t>
  </si>
  <si>
    <t>B= gemeten bindmiddelgehalte</t>
  </si>
  <si>
    <t>"Excel formule" K= C6*C7*((ABS(C9-C8)-C10+0,5) / 2)^2</t>
  </si>
  <si>
    <t>% (V/V)</t>
  </si>
  <si>
    <t>%</t>
  </si>
  <si>
    <t xml:space="preserve">Voorbeeldberekening </t>
  </si>
  <si>
    <t>Uitgangspunten bij de berekening:</t>
  </si>
  <si>
    <t>Aan te brengen conform bestek: 40 mm AC 16 surf DL-C</t>
  </si>
  <si>
    <t>Oppervlak boorvak 1500 m2</t>
  </si>
  <si>
    <t>Gehalte holle ruimte vastgesteld in Type Test: 3,9%</t>
  </si>
  <si>
    <t>Prijs per ton asfalt bij inschrijving: €60,- per ton</t>
  </si>
  <si>
    <t> Omrekening tonnen prijs bij inschrijving naar prijs /m2    </t>
  </si>
  <si>
    <t xml:space="preserve">€/ton * laagdikte (mm) * 0,0025 = €/m2 €60,- * 40 * 0,0025 = € 6,00/m2 </t>
  </si>
  <si>
    <t>Gemeten HR = 8,0</t>
  </si>
  <si>
    <t>Gemeten bindmiddelgehalte</t>
  </si>
  <si>
    <t>Gemeten verdichtingsgraad: 97,1%</t>
  </si>
  <si>
    <t>VGtol</t>
  </si>
  <si>
    <t>Gemeten laagdikte = 30mm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</si>
</sst>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rgb="FF33333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2" fillId="2" borderId="1" xfId="1"/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left" vertical="center" wrapText="1" indent="1"/>
    </xf>
  </cellXfs>
  <cellStyles count="2">
    <cellStyle name="Standaard" xfId="0" builtinId="0"/>
    <cellStyle name="Uitvoer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ABC8E-CD5E-47A0-B93F-A622D34C7B3A}">
  <dimension ref="A1:D33"/>
  <sheetViews>
    <sheetView tabSelected="1" workbookViewId="0">
      <selection activeCell="C33" sqref="C33"/>
    </sheetView>
  </sheetViews>
  <sheetFormatPr defaultRowHeight="14.5" x14ac:dyDescent="0.35"/>
  <cols>
    <col min="1" max="1" width="64.6328125" bestFit="1" customWidth="1"/>
    <col min="2" max="2" width="24.90625" bestFit="1" customWidth="1"/>
    <col min="3" max="3" width="7.81640625" bestFit="1" customWidth="1"/>
  </cols>
  <sheetData>
    <row r="1" spans="1:4" x14ac:dyDescent="0.35">
      <c r="A1" t="s">
        <v>13</v>
      </c>
    </row>
    <row r="2" spans="1:4" ht="16" x14ac:dyDescent="0.35">
      <c r="A2" s="1" t="s">
        <v>14</v>
      </c>
    </row>
    <row r="3" spans="1:4" x14ac:dyDescent="0.35">
      <c r="A3" t="s">
        <v>19</v>
      </c>
    </row>
    <row r="6" spans="1:4" x14ac:dyDescent="0.35">
      <c r="A6" t="s">
        <v>5</v>
      </c>
      <c r="B6" t="s">
        <v>0</v>
      </c>
      <c r="D6" t="s">
        <v>2</v>
      </c>
    </row>
    <row r="7" spans="1:4" x14ac:dyDescent="0.35">
      <c r="A7" t="s">
        <v>6</v>
      </c>
      <c r="B7" t="s">
        <v>1</v>
      </c>
      <c r="D7" t="s">
        <v>3</v>
      </c>
    </row>
    <row r="8" spans="1:4" x14ac:dyDescent="0.35">
      <c r="A8" t="s">
        <v>21</v>
      </c>
      <c r="B8" t="s">
        <v>15</v>
      </c>
      <c r="D8" t="s">
        <v>18</v>
      </c>
    </row>
    <row r="9" spans="1:4" x14ac:dyDescent="0.35">
      <c r="A9" t="s">
        <v>22</v>
      </c>
      <c r="B9" t="s">
        <v>16</v>
      </c>
      <c r="D9" t="s">
        <v>18</v>
      </c>
    </row>
    <row r="10" spans="1:4" x14ac:dyDescent="0.35">
      <c r="A10" t="s">
        <v>23</v>
      </c>
      <c r="B10" t="s">
        <v>17</v>
      </c>
      <c r="D10" t="s">
        <v>18</v>
      </c>
    </row>
    <row r="11" spans="1:4" x14ac:dyDescent="0.35">
      <c r="B11" t="s">
        <v>4</v>
      </c>
      <c r="C11" s="2">
        <f>C6*C7*((C9-C8-C10+4)/18)^2</f>
        <v>0</v>
      </c>
    </row>
    <row r="17" spans="1:4" s="3" customFormat="1" x14ac:dyDescent="0.35"/>
    <row r="18" spans="1:4" x14ac:dyDescent="0.35">
      <c r="A18" t="s">
        <v>46</v>
      </c>
    </row>
    <row r="19" spans="1:4" x14ac:dyDescent="0.35">
      <c r="A19" s="4" t="s">
        <v>47</v>
      </c>
    </row>
    <row r="20" spans="1:4" x14ac:dyDescent="0.35">
      <c r="A20" s="5" t="s">
        <v>48</v>
      </c>
    </row>
    <row r="21" spans="1:4" x14ac:dyDescent="0.35">
      <c r="A21" s="5" t="s">
        <v>49</v>
      </c>
    </row>
    <row r="22" spans="1:4" x14ac:dyDescent="0.35">
      <c r="A22" s="5" t="s">
        <v>50</v>
      </c>
    </row>
    <row r="23" spans="1:4" x14ac:dyDescent="0.35">
      <c r="A23" s="5" t="s">
        <v>51</v>
      </c>
    </row>
    <row r="24" spans="1:4" x14ac:dyDescent="0.35">
      <c r="A24" s="4" t="s">
        <v>52</v>
      </c>
    </row>
    <row r="25" spans="1:4" x14ac:dyDescent="0.35">
      <c r="A25" t="s">
        <v>53</v>
      </c>
    </row>
    <row r="27" spans="1:4" x14ac:dyDescent="0.35">
      <c r="A27" t="s">
        <v>58</v>
      </c>
    </row>
    <row r="28" spans="1:4" x14ac:dyDescent="0.35">
      <c r="B28" t="s">
        <v>0</v>
      </c>
      <c r="C28">
        <v>6</v>
      </c>
      <c r="D28" t="s">
        <v>2</v>
      </c>
    </row>
    <row r="29" spans="1:4" x14ac:dyDescent="0.35">
      <c r="B29" t="s">
        <v>1</v>
      </c>
      <c r="C29">
        <v>1500</v>
      </c>
      <c r="D29" t="s">
        <v>3</v>
      </c>
    </row>
    <row r="30" spans="1:4" x14ac:dyDescent="0.35">
      <c r="B30" t="s">
        <v>15</v>
      </c>
      <c r="C30">
        <v>30</v>
      </c>
      <c r="D30" t="s">
        <v>18</v>
      </c>
    </row>
    <row r="31" spans="1:4" x14ac:dyDescent="0.35">
      <c r="B31" t="s">
        <v>16</v>
      </c>
      <c r="C31">
        <v>40</v>
      </c>
      <c r="D31" t="s">
        <v>18</v>
      </c>
    </row>
    <row r="32" spans="1:4" x14ac:dyDescent="0.35">
      <c r="B32" t="s">
        <v>17</v>
      </c>
      <c r="C32">
        <v>5</v>
      </c>
      <c r="D32" t="s">
        <v>18</v>
      </c>
    </row>
    <row r="33" spans="2:3" x14ac:dyDescent="0.35">
      <c r="B33" t="s">
        <v>4</v>
      </c>
      <c r="C33" s="2">
        <f>C28*C29*((C31-C30-C32+4)/18)^2</f>
        <v>2250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F746-C290-4A6E-BA66-388976BFA41F}">
  <dimension ref="A1:D32"/>
  <sheetViews>
    <sheetView workbookViewId="0">
      <selection activeCell="C32" sqref="C32"/>
    </sheetView>
  </sheetViews>
  <sheetFormatPr defaultRowHeight="14.5" x14ac:dyDescent="0.35"/>
  <cols>
    <col min="1" max="1" width="64.6328125" bestFit="1" customWidth="1"/>
    <col min="2" max="2" width="24.90625" bestFit="1" customWidth="1"/>
    <col min="3" max="3" width="7.81640625" bestFit="1" customWidth="1"/>
  </cols>
  <sheetData>
    <row r="1" spans="1:4" x14ac:dyDescent="0.35">
      <c r="A1" t="s">
        <v>24</v>
      </c>
    </row>
    <row r="2" spans="1:4" ht="16" x14ac:dyDescent="0.35">
      <c r="A2" s="1" t="s">
        <v>25</v>
      </c>
    </row>
    <row r="3" spans="1:4" x14ac:dyDescent="0.35">
      <c r="A3" t="s">
        <v>28</v>
      </c>
    </row>
    <row r="6" spans="1:4" x14ac:dyDescent="0.35">
      <c r="A6" t="s">
        <v>5</v>
      </c>
      <c r="B6" t="s">
        <v>0</v>
      </c>
      <c r="D6" t="s">
        <v>2</v>
      </c>
    </row>
    <row r="7" spans="1:4" x14ac:dyDescent="0.35">
      <c r="A7" t="s">
        <v>6</v>
      </c>
      <c r="B7" t="s">
        <v>1</v>
      </c>
      <c r="D7" t="s">
        <v>3</v>
      </c>
    </row>
    <row r="8" spans="1:4" x14ac:dyDescent="0.35">
      <c r="A8" t="s">
        <v>7</v>
      </c>
      <c r="B8" t="s">
        <v>29</v>
      </c>
      <c r="D8" t="s">
        <v>45</v>
      </c>
    </row>
    <row r="9" spans="1:4" x14ac:dyDescent="0.35">
      <c r="A9" t="s">
        <v>27</v>
      </c>
      <c r="B9" t="s">
        <v>30</v>
      </c>
      <c r="D9" t="s">
        <v>45</v>
      </c>
    </row>
    <row r="10" spans="1:4" x14ac:dyDescent="0.35">
      <c r="A10" t="s">
        <v>26</v>
      </c>
      <c r="B10" t="s">
        <v>4</v>
      </c>
      <c r="C10" s="2">
        <f>C6*C7*((ABS(100-C8)-C9+0.1) / 5)^2</f>
        <v>0</v>
      </c>
    </row>
    <row r="17" spans="1:4" s="3" customFormat="1" x14ac:dyDescent="0.35"/>
    <row r="18" spans="1:4" x14ac:dyDescent="0.35">
      <c r="A18" t="s">
        <v>46</v>
      </c>
    </row>
    <row r="19" spans="1:4" x14ac:dyDescent="0.35">
      <c r="A19" s="4" t="s">
        <v>47</v>
      </c>
    </row>
    <row r="20" spans="1:4" x14ac:dyDescent="0.35">
      <c r="A20" s="5" t="s">
        <v>48</v>
      </c>
    </row>
    <row r="21" spans="1:4" x14ac:dyDescent="0.35">
      <c r="A21" s="5" t="s">
        <v>49</v>
      </c>
    </row>
    <row r="22" spans="1:4" x14ac:dyDescent="0.35">
      <c r="A22" s="5" t="s">
        <v>50</v>
      </c>
    </row>
    <row r="23" spans="1:4" x14ac:dyDescent="0.35">
      <c r="A23" s="5" t="s">
        <v>51</v>
      </c>
    </row>
    <row r="24" spans="1:4" x14ac:dyDescent="0.35">
      <c r="A24" s="4" t="s">
        <v>52</v>
      </c>
    </row>
    <row r="25" spans="1:4" x14ac:dyDescent="0.35">
      <c r="A25" t="s">
        <v>53</v>
      </c>
    </row>
    <row r="27" spans="1:4" x14ac:dyDescent="0.35">
      <c r="A27" t="s">
        <v>56</v>
      </c>
    </row>
    <row r="28" spans="1:4" x14ac:dyDescent="0.35">
      <c r="B28" t="s">
        <v>0</v>
      </c>
      <c r="C28">
        <v>6</v>
      </c>
      <c r="D28" t="s">
        <v>2</v>
      </c>
    </row>
    <row r="29" spans="1:4" x14ac:dyDescent="0.35">
      <c r="B29" t="s">
        <v>1</v>
      </c>
      <c r="C29">
        <v>1500</v>
      </c>
      <c r="D29" t="s">
        <v>3</v>
      </c>
    </row>
    <row r="30" spans="1:4" x14ac:dyDescent="0.35">
      <c r="B30" t="s">
        <v>29</v>
      </c>
      <c r="C30">
        <v>97.1</v>
      </c>
      <c r="D30" t="s">
        <v>45</v>
      </c>
    </row>
    <row r="31" spans="1:4" x14ac:dyDescent="0.35">
      <c r="B31" t="s">
        <v>57</v>
      </c>
      <c r="C31">
        <v>2</v>
      </c>
      <c r="D31" t="s">
        <v>45</v>
      </c>
    </row>
    <row r="32" spans="1:4" x14ac:dyDescent="0.35">
      <c r="B32" t="s">
        <v>4</v>
      </c>
      <c r="C32" s="2">
        <f>C28*C29*((ABS(100-C30)-C31+0.1) / 5)^2</f>
        <v>360.00000000000415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0B7D-052F-4852-A758-7B9F2C33D370}">
  <dimension ref="A1:E33"/>
  <sheetViews>
    <sheetView workbookViewId="0">
      <selection activeCell="E33" sqref="E33"/>
    </sheetView>
  </sheetViews>
  <sheetFormatPr defaultRowHeight="14.5" x14ac:dyDescent="0.35"/>
  <cols>
    <col min="1" max="1" width="64.6328125" bestFit="1" customWidth="1"/>
    <col min="2" max="2" width="24.90625" customWidth="1"/>
    <col min="5" max="5" width="45.453125" bestFit="1" customWidth="1"/>
    <col min="6" max="6" width="15.36328125" bestFit="1" customWidth="1"/>
  </cols>
  <sheetData>
    <row r="1" spans="1:4" x14ac:dyDescent="0.35">
      <c r="A1" t="s">
        <v>11</v>
      </c>
    </row>
    <row r="2" spans="1:4" ht="16" x14ac:dyDescent="0.35">
      <c r="A2" s="1" t="s">
        <v>12</v>
      </c>
    </row>
    <row r="3" spans="1:4" x14ac:dyDescent="0.35">
      <c r="A3" t="s">
        <v>20</v>
      </c>
    </row>
    <row r="6" spans="1:4" x14ac:dyDescent="0.35">
      <c r="A6" t="s">
        <v>5</v>
      </c>
      <c r="B6" t="s">
        <v>0</v>
      </c>
      <c r="D6" t="s">
        <v>2</v>
      </c>
    </row>
    <row r="7" spans="1:4" x14ac:dyDescent="0.35">
      <c r="A7" t="s">
        <v>6</v>
      </c>
      <c r="B7" t="s">
        <v>1</v>
      </c>
      <c r="D7" t="s">
        <v>3</v>
      </c>
    </row>
    <row r="8" spans="1:4" x14ac:dyDescent="0.35">
      <c r="A8" t="s">
        <v>7</v>
      </c>
      <c r="B8" t="s">
        <v>31</v>
      </c>
      <c r="D8" t="s">
        <v>44</v>
      </c>
    </row>
    <row r="9" spans="1:4" x14ac:dyDescent="0.35">
      <c r="A9" t="s">
        <v>8</v>
      </c>
      <c r="B9" t="s">
        <v>32</v>
      </c>
      <c r="D9" t="s">
        <v>44</v>
      </c>
    </row>
    <row r="10" spans="1:4" x14ac:dyDescent="0.35">
      <c r="A10" t="s">
        <v>9</v>
      </c>
      <c r="B10" t="s">
        <v>33</v>
      </c>
      <c r="D10" t="s">
        <v>44</v>
      </c>
    </row>
    <row r="11" spans="1:4" x14ac:dyDescent="0.35">
      <c r="A11" t="s">
        <v>10</v>
      </c>
      <c r="B11" t="s">
        <v>4</v>
      </c>
      <c r="C11" s="2">
        <f>C6*C7*((ABS(C9-C8)-C10+0.1) / 5)^2</f>
        <v>0</v>
      </c>
    </row>
    <row r="17" spans="1:4" s="3" customFormat="1" x14ac:dyDescent="0.35"/>
    <row r="18" spans="1:4" x14ac:dyDescent="0.35">
      <c r="A18" t="s">
        <v>46</v>
      </c>
    </row>
    <row r="19" spans="1:4" x14ac:dyDescent="0.35">
      <c r="A19" s="4" t="s">
        <v>47</v>
      </c>
    </row>
    <row r="20" spans="1:4" x14ac:dyDescent="0.35">
      <c r="A20" s="5" t="s">
        <v>48</v>
      </c>
    </row>
    <row r="21" spans="1:4" x14ac:dyDescent="0.35">
      <c r="A21" s="5" t="s">
        <v>49</v>
      </c>
    </row>
    <row r="22" spans="1:4" x14ac:dyDescent="0.35">
      <c r="A22" s="5" t="s">
        <v>50</v>
      </c>
    </row>
    <row r="23" spans="1:4" x14ac:dyDescent="0.35">
      <c r="A23" s="5" t="s">
        <v>51</v>
      </c>
    </row>
    <row r="24" spans="1:4" x14ac:dyDescent="0.35">
      <c r="A24" s="4" t="s">
        <v>52</v>
      </c>
    </row>
    <row r="25" spans="1:4" x14ac:dyDescent="0.35">
      <c r="A25" t="s">
        <v>53</v>
      </c>
    </row>
    <row r="27" spans="1:4" x14ac:dyDescent="0.35">
      <c r="A27" t="s">
        <v>54</v>
      </c>
    </row>
    <row r="28" spans="1:4" x14ac:dyDescent="0.35">
      <c r="B28" t="s">
        <v>0</v>
      </c>
      <c r="C28">
        <v>6</v>
      </c>
      <c r="D28" t="s">
        <v>2</v>
      </c>
    </row>
    <row r="29" spans="1:4" x14ac:dyDescent="0.35">
      <c r="B29" t="s">
        <v>1</v>
      </c>
      <c r="C29">
        <v>1500</v>
      </c>
      <c r="D29" t="s">
        <v>3</v>
      </c>
    </row>
    <row r="30" spans="1:4" x14ac:dyDescent="0.35">
      <c r="B30" t="s">
        <v>31</v>
      </c>
      <c r="C30">
        <v>8</v>
      </c>
      <c r="D30" t="s">
        <v>44</v>
      </c>
    </row>
    <row r="31" spans="1:4" x14ac:dyDescent="0.35">
      <c r="B31" t="s">
        <v>32</v>
      </c>
      <c r="C31">
        <v>4.3</v>
      </c>
      <c r="D31" t="s">
        <v>44</v>
      </c>
    </row>
    <row r="32" spans="1:4" x14ac:dyDescent="0.35">
      <c r="B32" t="s">
        <v>33</v>
      </c>
      <c r="C32">
        <v>3</v>
      </c>
      <c r="D32" t="s">
        <v>44</v>
      </c>
    </row>
    <row r="33" spans="2:5" x14ac:dyDescent="0.35">
      <c r="B33" t="s">
        <v>4</v>
      </c>
      <c r="C33" s="2">
        <f>C28*C29*((ABS(C31-C30)-C32+0.1) / 5)^2</f>
        <v>230.40000000000009</v>
      </c>
      <c r="E3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7EEB0-7EC9-41B4-9AFA-7E075AB4F89D}">
  <dimension ref="A1:F33"/>
  <sheetViews>
    <sheetView workbookViewId="0">
      <selection activeCell="C34" sqref="C34"/>
    </sheetView>
  </sheetViews>
  <sheetFormatPr defaultRowHeight="14.5" x14ac:dyDescent="0.35"/>
  <cols>
    <col min="1" max="1" width="64.6328125" bestFit="1" customWidth="1"/>
  </cols>
  <sheetData>
    <row r="1" spans="1:4" x14ac:dyDescent="0.35">
      <c r="A1" t="s">
        <v>34</v>
      </c>
    </row>
    <row r="2" spans="1:4" ht="16" x14ac:dyDescent="0.35">
      <c r="A2" s="1" t="s">
        <v>35</v>
      </c>
    </row>
    <row r="3" spans="1:4" x14ac:dyDescent="0.35">
      <c r="A3" t="s">
        <v>43</v>
      </c>
    </row>
    <row r="6" spans="1:4" x14ac:dyDescent="0.35">
      <c r="A6" t="s">
        <v>5</v>
      </c>
      <c r="B6" t="s">
        <v>0</v>
      </c>
      <c r="D6" t="s">
        <v>2</v>
      </c>
    </row>
    <row r="7" spans="1:4" x14ac:dyDescent="0.35">
      <c r="A7" t="s">
        <v>6</v>
      </c>
      <c r="B7" t="s">
        <v>1</v>
      </c>
      <c r="D7" t="s">
        <v>3</v>
      </c>
    </row>
    <row r="8" spans="1:4" x14ac:dyDescent="0.35">
      <c r="A8" t="s">
        <v>42</v>
      </c>
      <c r="B8" t="s">
        <v>36</v>
      </c>
    </row>
    <row r="9" spans="1:4" x14ac:dyDescent="0.35">
      <c r="A9" t="s">
        <v>41</v>
      </c>
      <c r="B9" t="s">
        <v>38</v>
      </c>
      <c r="D9" t="s">
        <v>39</v>
      </c>
    </row>
    <row r="10" spans="1:4" x14ac:dyDescent="0.35">
      <c r="A10" t="s">
        <v>40</v>
      </c>
      <c r="B10" t="s">
        <v>37</v>
      </c>
      <c r="D10" t="s">
        <v>39</v>
      </c>
    </row>
    <row r="11" spans="1:4" x14ac:dyDescent="0.35">
      <c r="A11" t="s">
        <v>10</v>
      </c>
      <c r="B11" t="s">
        <v>4</v>
      </c>
      <c r="C11" s="2">
        <f>C6*C7*((ABS(C9-C8)-C10+0.5) / 2)^2</f>
        <v>0</v>
      </c>
    </row>
    <row r="17" spans="1:4" s="3" customFormat="1" x14ac:dyDescent="0.35"/>
    <row r="18" spans="1:4" x14ac:dyDescent="0.35">
      <c r="A18" t="s">
        <v>46</v>
      </c>
    </row>
    <row r="19" spans="1:4" x14ac:dyDescent="0.35">
      <c r="A19" s="4" t="s">
        <v>47</v>
      </c>
    </row>
    <row r="20" spans="1:4" x14ac:dyDescent="0.35">
      <c r="A20" s="5" t="s">
        <v>48</v>
      </c>
    </row>
    <row r="21" spans="1:4" x14ac:dyDescent="0.35">
      <c r="A21" s="5" t="s">
        <v>49</v>
      </c>
    </row>
    <row r="22" spans="1:4" x14ac:dyDescent="0.35">
      <c r="A22" s="5" t="s">
        <v>50</v>
      </c>
    </row>
    <row r="23" spans="1:4" x14ac:dyDescent="0.35">
      <c r="A23" s="5" t="s">
        <v>51</v>
      </c>
    </row>
    <row r="24" spans="1:4" x14ac:dyDescent="0.35">
      <c r="A24" s="4" t="s">
        <v>52</v>
      </c>
    </row>
    <row r="25" spans="1:4" x14ac:dyDescent="0.35">
      <c r="A25" t="s">
        <v>53</v>
      </c>
    </row>
    <row r="27" spans="1:4" x14ac:dyDescent="0.35">
      <c r="A27" s="5" t="s">
        <v>55</v>
      </c>
    </row>
    <row r="28" spans="1:4" x14ac:dyDescent="0.35">
      <c r="B28" t="s">
        <v>0</v>
      </c>
      <c r="C28">
        <v>6</v>
      </c>
      <c r="D28" t="s">
        <v>2</v>
      </c>
    </row>
    <row r="29" spans="1:4" x14ac:dyDescent="0.35">
      <c r="B29" t="s">
        <v>1</v>
      </c>
      <c r="C29">
        <v>1500</v>
      </c>
      <c r="D29" t="s">
        <v>3</v>
      </c>
    </row>
    <row r="30" spans="1:4" x14ac:dyDescent="0.35">
      <c r="B30" t="s">
        <v>36</v>
      </c>
      <c r="C30">
        <v>20.6</v>
      </c>
    </row>
    <row r="31" spans="1:4" x14ac:dyDescent="0.35">
      <c r="B31" t="s">
        <v>38</v>
      </c>
      <c r="C31">
        <v>20</v>
      </c>
      <c r="D31" t="s">
        <v>39</v>
      </c>
    </row>
    <row r="32" spans="1:4" x14ac:dyDescent="0.35">
      <c r="B32" t="s">
        <v>37</v>
      </c>
      <c r="C32">
        <v>0.5</v>
      </c>
      <c r="D32" t="s">
        <v>39</v>
      </c>
    </row>
    <row r="33" spans="2:6" x14ac:dyDescent="0.35">
      <c r="B33" t="s">
        <v>4</v>
      </c>
      <c r="C33" s="2">
        <f>C28*C29*((ABS(C31-C30)-C32+0.5) / 2)^2</f>
        <v>810.00000000000387</v>
      </c>
      <c r="F3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Laagdikte</vt:lpstr>
      <vt:lpstr>Verdichtingsgraad</vt:lpstr>
      <vt:lpstr>Holle ruimte</vt:lpstr>
      <vt:lpstr>Bindmiddelgehalte</vt:lpstr>
    </vt:vector>
  </TitlesOfParts>
  <Company>Stichting CROW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Gijssel</dc:creator>
  <cp:lastModifiedBy>Herbert Gijssel</cp:lastModifiedBy>
  <dcterms:created xsi:type="dcterms:W3CDTF">2025-01-30T13:46:10Z</dcterms:created>
  <dcterms:modified xsi:type="dcterms:W3CDTF">2025-08-20T13:32:01Z</dcterms:modified>
</cp:coreProperties>
</file>